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Box Sync\ScalofrioS\Produccion\practicas\"/>
    </mc:Choice>
  </mc:AlternateContent>
  <xr:revisionPtr revIDLastSave="0" documentId="13_ncr:1_{5850B19F-55AC-4EC2-906C-1E4EDF4C719E}" xr6:coauthVersionLast="47" xr6:coauthVersionMax="47" xr10:uidLastSave="{00000000-0000-0000-0000-000000000000}"/>
  <bookViews>
    <workbookView xWindow="-110" yWindow="-110" windowWidth="19420" windowHeight="10420" xr2:uid="{097A75A2-5800-405D-AE50-76C0F5FC94E2}"/>
  </bookViews>
  <sheets>
    <sheet name="Practica_04 Ejercicio 1" sheetId="1" r:id="rId1"/>
    <sheet name="Practica_04 Ejercicio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J6" i="2"/>
  <c r="I6" i="2"/>
  <c r="H6" i="2"/>
  <c r="G6" i="2"/>
  <c r="F6" i="2"/>
  <c r="E6" i="2"/>
  <c r="D6" i="2"/>
  <c r="E8" i="2"/>
  <c r="E5" i="2"/>
  <c r="F8" i="2" s="1"/>
  <c r="C6" i="2"/>
  <c r="C8" i="1"/>
  <c r="C7" i="1" s="1"/>
  <c r="C5" i="2" l="1"/>
  <c r="D8" i="2" s="1"/>
  <c r="C6" i="1"/>
  <c r="D9" i="1" s="1"/>
  <c r="D8" i="1" l="1"/>
  <c r="D7" i="1"/>
  <c r="D6" i="1"/>
  <c r="E9" i="1" s="1"/>
  <c r="D5" i="2" l="1"/>
  <c r="E8" i="1"/>
  <c r="E6" i="1"/>
  <c r="F9" i="1" s="1"/>
  <c r="E7" i="1"/>
  <c r="F8" i="1" l="1"/>
  <c r="F6" i="1" s="1"/>
  <c r="G9" i="1" s="1"/>
  <c r="F5" i="2" l="1"/>
  <c r="F7" i="1"/>
  <c r="G8" i="1"/>
  <c r="G7" i="1" s="1"/>
  <c r="G6" i="1"/>
  <c r="H9" i="1" s="1"/>
  <c r="G8" i="2" l="1"/>
  <c r="G5" i="2" s="1"/>
  <c r="H8" i="2" s="1"/>
  <c r="H8" i="1"/>
  <c r="H7" i="1"/>
  <c r="H6" i="1"/>
  <c r="I9" i="1" s="1"/>
  <c r="H5" i="2" l="1"/>
  <c r="I8" i="2" s="1"/>
  <c r="I8" i="1"/>
  <c r="I7" i="1"/>
  <c r="I6" i="1"/>
  <c r="J9" i="1" s="1"/>
  <c r="J8" i="1" l="1"/>
  <c r="J7" i="1"/>
  <c r="J6" i="1"/>
  <c r="I5" i="2" l="1"/>
  <c r="J8" i="2" s="1"/>
  <c r="J5" i="2" s="1"/>
  <c r="K8" i="2" s="1"/>
  <c r="K5" i="2" s="1"/>
  <c r="L8" i="2" s="1"/>
  <c r="L5" i="2" l="1"/>
  <c r="M8" i="2" s="1"/>
  <c r="L6" i="2"/>
  <c r="M5" i="2" l="1"/>
  <c r="N8" i="2" s="1"/>
  <c r="M6" i="2"/>
  <c r="N6" i="2" l="1"/>
  <c r="N5" i="2"/>
</calcChain>
</file>

<file path=xl/sharedStrings.xml><?xml version="1.0" encoding="utf-8"?>
<sst xmlns="http://schemas.openxmlformats.org/spreadsheetml/2006/main" count="18" uniqueCount="10">
  <si>
    <t>Período</t>
  </si>
  <si>
    <t>Pronóstico</t>
  </si>
  <si>
    <t>Pedidos</t>
  </si>
  <si>
    <t>Balance disponibilidad</t>
  </si>
  <si>
    <t>MPS</t>
  </si>
  <si>
    <t>Inventario sem. anterior</t>
  </si>
  <si>
    <t>Tamaño lote</t>
  </si>
  <si>
    <t>Disponible (ATP)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</si>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</sst>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1FBCB-F90C-4621-B5C0-5CA952169574}">
  <dimension ref="B2:J11"/>
  <sheetViews>
    <sheetView tabSelected="1" zoomScale="135" workbookViewId="0">
      <selection activeCell="K1" sqref="K1"/>
    </sheetView>
  </sheetViews>
  <sheetFormatPr baseColWidth="10" defaultRowHeight="14.5" x14ac:dyDescent="0.35"/>
  <cols>
    <col min="2" max="2" width="21.1796875" bestFit="1" customWidth="1"/>
  </cols>
  <sheetData>
    <row r="2" spans="2:10" x14ac:dyDescent="0.35">
      <c r="B2" s="1"/>
      <c r="C2" s="5" t="s">
        <v>8</v>
      </c>
      <c r="D2" s="5"/>
      <c r="E2" s="5"/>
      <c r="F2" s="5"/>
      <c r="G2" s="5" t="s">
        <v>9</v>
      </c>
      <c r="H2" s="5"/>
      <c r="I2" s="5"/>
      <c r="J2" s="5"/>
    </row>
    <row r="3" spans="2:10" x14ac:dyDescent="0.35">
      <c r="B3" s="1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</row>
    <row r="4" spans="2:10" x14ac:dyDescent="0.35">
      <c r="B4" s="2" t="s">
        <v>1</v>
      </c>
      <c r="C4" s="3">
        <v>200</v>
      </c>
      <c r="D4" s="3">
        <v>200</v>
      </c>
      <c r="E4" s="3">
        <v>200</v>
      </c>
      <c r="F4" s="3">
        <v>200</v>
      </c>
      <c r="G4" s="3">
        <v>250</v>
      </c>
      <c r="H4" s="3">
        <v>250</v>
      </c>
      <c r="I4" s="3">
        <v>250</v>
      </c>
      <c r="J4" s="3">
        <v>250</v>
      </c>
    </row>
    <row r="5" spans="2:10" x14ac:dyDescent="0.35">
      <c r="B5" s="2" t="s">
        <v>2</v>
      </c>
      <c r="C5" s="3">
        <v>220</v>
      </c>
      <c r="D5" s="3">
        <v>215</v>
      </c>
      <c r="E5" s="3">
        <v>210</v>
      </c>
      <c r="F5" s="3">
        <v>205</v>
      </c>
      <c r="G5" s="3">
        <v>240</v>
      </c>
      <c r="H5" s="3">
        <v>230</v>
      </c>
      <c r="I5" s="3">
        <v>180</v>
      </c>
      <c r="J5" s="3">
        <v>150</v>
      </c>
    </row>
    <row r="6" spans="2:10" x14ac:dyDescent="0.35">
      <c r="B6" s="2" t="s">
        <v>3</v>
      </c>
      <c r="C6" s="1">
        <f>C9-C5+C8</f>
        <v>30</v>
      </c>
      <c r="D6" s="1">
        <f>D9-D5+D8</f>
        <v>15</v>
      </c>
      <c r="E6" s="1">
        <f>E9-E5+E8</f>
        <v>5</v>
      </c>
      <c r="F6" s="1">
        <f t="shared" ref="F6:J6" si="0">F9-MAX(F4:F5)+F8</f>
        <v>0</v>
      </c>
      <c r="G6" s="1">
        <f t="shared" si="0"/>
        <v>-50</v>
      </c>
      <c r="H6" s="1">
        <f t="shared" si="0"/>
        <v>-100</v>
      </c>
      <c r="I6" s="1">
        <f t="shared" si="0"/>
        <v>-150</v>
      </c>
      <c r="J6" s="1">
        <f t="shared" si="0"/>
        <v>-200</v>
      </c>
    </row>
    <row r="7" spans="2:10" x14ac:dyDescent="0.35">
      <c r="B7" s="2" t="s">
        <v>7</v>
      </c>
      <c r="C7" s="1">
        <f>C9+C8-C5</f>
        <v>30</v>
      </c>
      <c r="D7" s="1">
        <f t="shared" ref="D7:J7" si="1">D9+D8-D5</f>
        <v>15</v>
      </c>
      <c r="E7" s="1">
        <f t="shared" si="1"/>
        <v>5</v>
      </c>
      <c r="F7" s="1">
        <f t="shared" si="1"/>
        <v>0</v>
      </c>
      <c r="G7" s="1">
        <f t="shared" si="1"/>
        <v>-40</v>
      </c>
      <c r="H7" s="1">
        <f t="shared" si="1"/>
        <v>-80</v>
      </c>
      <c r="I7" s="1">
        <f t="shared" si="1"/>
        <v>-80</v>
      </c>
      <c r="J7" s="1">
        <f t="shared" si="1"/>
        <v>-100</v>
      </c>
    </row>
    <row r="8" spans="2:10" x14ac:dyDescent="0.35">
      <c r="B8" s="2" t="s">
        <v>4</v>
      </c>
      <c r="C8" s="1">
        <f>IF(C9&lt;C5,$C$11,0)</f>
        <v>200</v>
      </c>
      <c r="D8" s="1">
        <f t="shared" ref="D8:E8" si="2">IF(D9&lt;D5,$C$11,0)</f>
        <v>200</v>
      </c>
      <c r="E8" s="1">
        <f t="shared" si="2"/>
        <v>200</v>
      </c>
      <c r="F8" s="1">
        <f t="shared" ref="F8:J8" si="3">IF(F9&gt;MAX(F4:F5),0,$C$11)</f>
        <v>200</v>
      </c>
      <c r="G8" s="1">
        <f t="shared" si="3"/>
        <v>200</v>
      </c>
      <c r="H8" s="1">
        <f t="shared" si="3"/>
        <v>200</v>
      </c>
      <c r="I8" s="1">
        <f t="shared" si="3"/>
        <v>200</v>
      </c>
      <c r="J8" s="1">
        <f t="shared" si="3"/>
        <v>200</v>
      </c>
    </row>
    <row r="9" spans="2:10" x14ac:dyDescent="0.35">
      <c r="B9" s="4" t="s">
        <v>5</v>
      </c>
      <c r="C9" s="1">
        <v>50</v>
      </c>
      <c r="D9" s="1">
        <f>C6</f>
        <v>30</v>
      </c>
      <c r="E9" s="1">
        <f t="shared" ref="E9:J9" si="4">D6</f>
        <v>15</v>
      </c>
      <c r="F9" s="1">
        <f t="shared" si="4"/>
        <v>5</v>
      </c>
      <c r="G9" s="1">
        <f t="shared" si="4"/>
        <v>0</v>
      </c>
      <c r="H9" s="1">
        <f t="shared" si="4"/>
        <v>-50</v>
      </c>
      <c r="I9" s="1">
        <f t="shared" si="4"/>
        <v>-100</v>
      </c>
      <c r="J9" s="1">
        <f t="shared" si="4"/>
        <v>-150</v>
      </c>
    </row>
    <row r="10" spans="2:10" x14ac:dyDescent="0.35">
      <c r="B10" s="1"/>
      <c r="C10" s="1"/>
      <c r="D10" s="1"/>
      <c r="E10" s="1"/>
      <c r="F10" s="1"/>
      <c r="G10" s="1"/>
      <c r="H10" s="1"/>
      <c r="I10" s="1"/>
      <c r="J10" s="1"/>
    </row>
    <row r="11" spans="2:10" x14ac:dyDescent="0.35">
      <c r="B11" s="4" t="s">
        <v>6</v>
      </c>
      <c r="C11" s="1">
        <v>200</v>
      </c>
      <c r="D11" s="1"/>
      <c r="E11" s="1"/>
      <c r="F11" s="1"/>
      <c r="G11" s="1"/>
      <c r="H11" s="1"/>
      <c r="I11" s="1"/>
      <c r="J11" s="1"/>
    </row>
  </sheetData>
  <mergeCells count="2">
    <mergeCell ref="C2:F2"/>
    <mergeCell ref="G2:J2"/>
  </mergeCells>
  <conditionalFormatting sqref="C7:J7">
    <cfRule type="cellIs" dxfId="1" priority="1" operator="greaterThan">
      <formula>-1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9034-07B7-4B28-9665-7B479BF5CA71}">
  <dimension ref="B2:N10"/>
  <sheetViews>
    <sheetView topLeftCell="A22" workbookViewId="0">
      <selection activeCell="N2" sqref="N2"/>
    </sheetView>
  </sheetViews>
  <sheetFormatPr baseColWidth="10" defaultRowHeight="14.5" x14ac:dyDescent="0.35"/>
  <cols>
    <col min="2" max="2" width="21.1796875" bestFit="1" customWidth="1"/>
  </cols>
  <sheetData>
    <row r="2" spans="2:14" x14ac:dyDescent="0.35">
      <c r="B2" s="1" t="s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</row>
    <row r="3" spans="2:14" x14ac:dyDescent="0.35">
      <c r="B3" s="2" t="s">
        <v>1</v>
      </c>
      <c r="C3" s="3">
        <v>30</v>
      </c>
      <c r="D3" s="3">
        <v>40</v>
      </c>
      <c r="E3" s="3">
        <v>40</v>
      </c>
      <c r="F3" s="3">
        <v>50</v>
      </c>
      <c r="G3" s="3">
        <v>40</v>
      </c>
      <c r="H3" s="3">
        <v>40</v>
      </c>
      <c r="I3" s="3">
        <v>30</v>
      </c>
      <c r="J3" s="3">
        <v>40</v>
      </c>
      <c r="K3" s="3">
        <v>40</v>
      </c>
      <c r="L3" s="3">
        <v>50</v>
      </c>
      <c r="M3" s="3">
        <v>40</v>
      </c>
      <c r="N3" s="3">
        <v>40</v>
      </c>
    </row>
    <row r="4" spans="2:14" x14ac:dyDescent="0.35">
      <c r="B4" s="2" t="s">
        <v>2</v>
      </c>
      <c r="C4" s="3">
        <v>31</v>
      </c>
      <c r="D4" s="3">
        <v>35</v>
      </c>
      <c r="E4" s="3">
        <v>29</v>
      </c>
      <c r="F4" s="3">
        <v>21</v>
      </c>
      <c r="G4" s="3">
        <v>17</v>
      </c>
      <c r="H4" s="3">
        <v>14</v>
      </c>
      <c r="I4" s="3">
        <v>33</v>
      </c>
      <c r="J4" s="3">
        <v>11</v>
      </c>
      <c r="K4" s="3">
        <v>5</v>
      </c>
      <c r="L4" s="3">
        <v>2</v>
      </c>
      <c r="M4" s="3">
        <v>0</v>
      </c>
      <c r="N4" s="3">
        <v>1</v>
      </c>
    </row>
    <row r="5" spans="2:14" x14ac:dyDescent="0.35">
      <c r="B5" s="2" t="s">
        <v>3</v>
      </c>
      <c r="C5" s="1">
        <f>C8-C4+C7</f>
        <v>4</v>
      </c>
      <c r="D5" s="1">
        <f>D8-D4+D7</f>
        <v>169</v>
      </c>
      <c r="E5" s="1">
        <f t="shared" ref="E5:L5" si="0">E8-E4+E7</f>
        <v>140</v>
      </c>
      <c r="F5" s="1">
        <f t="shared" si="0"/>
        <v>119</v>
      </c>
      <c r="G5" s="1">
        <f t="shared" si="0"/>
        <v>102</v>
      </c>
      <c r="H5" s="1">
        <f t="shared" si="0"/>
        <v>288</v>
      </c>
      <c r="I5" s="1">
        <f t="shared" si="0"/>
        <v>255</v>
      </c>
      <c r="J5" s="1">
        <f t="shared" si="0"/>
        <v>244</v>
      </c>
      <c r="K5" s="1">
        <f t="shared" si="0"/>
        <v>239</v>
      </c>
      <c r="L5" s="1">
        <f t="shared" si="0"/>
        <v>237</v>
      </c>
      <c r="M5" s="1">
        <f>M8+M7-MAX(M3:M4)</f>
        <v>197</v>
      </c>
      <c r="N5" s="1">
        <f>N8+N7-MAX(N3:N4)</f>
        <v>157</v>
      </c>
    </row>
    <row r="6" spans="2:14" x14ac:dyDescent="0.35">
      <c r="B6" s="2" t="s">
        <v>7</v>
      </c>
      <c r="C6" s="1">
        <f>C8+C7-C4</f>
        <v>4</v>
      </c>
      <c r="D6" s="1">
        <f>D8+D7-(D4+E4+F4+G4)</f>
        <v>102</v>
      </c>
      <c r="E6" s="1">
        <f>E8-(E4+F4+G4)</f>
        <v>102</v>
      </c>
      <c r="F6" s="1">
        <f>F8-(F4+G4)</f>
        <v>102</v>
      </c>
      <c r="G6" s="1">
        <f>G8-G4</f>
        <v>102</v>
      </c>
      <c r="H6" s="1">
        <f>H8+H7-(H4+I4+J4+K4+L4+M4+N4)</f>
        <v>236</v>
      </c>
      <c r="I6" s="1">
        <f>I8-(I4+J4+K4+L4+M4+N4)</f>
        <v>236</v>
      </c>
      <c r="J6" s="1">
        <f>J8-(J4+K4+L4+M4+N4)</f>
        <v>236</v>
      </c>
      <c r="K6" s="1">
        <f>K8-(K4+L4+M4+N4)</f>
        <v>236</v>
      </c>
      <c r="L6" s="1">
        <f>L8-(L4+M4+N4)</f>
        <v>236</v>
      </c>
      <c r="M6" s="1">
        <f>M8-(M4+N4)</f>
        <v>236</v>
      </c>
      <c r="N6" s="1">
        <f>N8-N4</f>
        <v>196</v>
      </c>
    </row>
    <row r="7" spans="2:14" x14ac:dyDescent="0.35">
      <c r="B7" s="2" t="s">
        <v>4</v>
      </c>
      <c r="C7" s="1"/>
      <c r="D7" s="1">
        <v>200</v>
      </c>
      <c r="E7" s="1"/>
      <c r="F7" s="1"/>
      <c r="G7" s="1"/>
      <c r="H7" s="1">
        <v>200</v>
      </c>
      <c r="I7" s="1"/>
      <c r="J7" s="1"/>
      <c r="K7" s="1"/>
      <c r="L7" s="1"/>
      <c r="M7" s="1"/>
      <c r="N7" s="1"/>
    </row>
    <row r="8" spans="2:14" x14ac:dyDescent="0.35">
      <c r="B8" s="4" t="s">
        <v>5</v>
      </c>
      <c r="C8" s="1">
        <v>35</v>
      </c>
      <c r="D8" s="1">
        <f>C5</f>
        <v>4</v>
      </c>
      <c r="E8" s="1">
        <f t="shared" ref="E8:N8" si="1">D5</f>
        <v>169</v>
      </c>
      <c r="F8" s="1">
        <f t="shared" si="1"/>
        <v>140</v>
      </c>
      <c r="G8" s="1">
        <f t="shared" si="1"/>
        <v>119</v>
      </c>
      <c r="H8" s="1">
        <f t="shared" si="1"/>
        <v>102</v>
      </c>
      <c r="I8" s="1">
        <f t="shared" si="1"/>
        <v>288</v>
      </c>
      <c r="J8" s="1">
        <f t="shared" si="1"/>
        <v>255</v>
      </c>
      <c r="K8" s="1">
        <f t="shared" si="1"/>
        <v>244</v>
      </c>
      <c r="L8" s="1">
        <f t="shared" si="1"/>
        <v>239</v>
      </c>
      <c r="M8" s="1">
        <f t="shared" si="1"/>
        <v>237</v>
      </c>
      <c r="N8" s="1">
        <f t="shared" si="1"/>
        <v>197</v>
      </c>
    </row>
    <row r="9" spans="2:14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x14ac:dyDescent="0.35">
      <c r="B10" s="4" t="s">
        <v>6</v>
      </c>
      <c r="C10" s="1">
        <v>200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conditionalFormatting sqref="C6:N6">
    <cfRule type="cellIs" dxfId="0" priority="1" operator="greaterThan">
      <formula>-1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Practica_04 Ejercicio 1</vt:lpstr>
      <vt:lpstr>Practica_04 Ejercicio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 Goitia</dc:creator>
  <cp:lastModifiedBy>Juanjo Goitia</cp:lastModifiedBy>
  <dcterms:created xsi:type="dcterms:W3CDTF">2021-11-06T10:10:57Z</dcterms:created>
  <dcterms:modified xsi:type="dcterms:W3CDTF">2021-11-18T16:20:53Z</dcterms:modified>
</cp:coreProperties>
</file>