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b0ab6bb73025f18/Escritorio/"/>
    </mc:Choice>
  </mc:AlternateContent>
  <xr:revisionPtr revIDLastSave="0" documentId="8_{A50B5E15-9184-4A97-A1EA-C00A6E5FA9FE}" xr6:coauthVersionLast="47" xr6:coauthVersionMax="47" xr10:uidLastSave="{00000000-0000-0000-0000-000000000000}"/>
  <bookViews>
    <workbookView xWindow="-108" yWindow="-108" windowWidth="23256" windowHeight="12576" xr2:uid="{4471F4E3-75AE-4FEE-9DB6-085E575F0D29}"/>
  </bookViews>
  <sheets>
    <sheet name="Hoja1" sheetId="1" r:id="rId1"/>
  </sheets>
  <definedNames>
    <definedName name="_xlnm._FilterDatabase" localSheetId="0" hidden="1">Hoja1!$B$2:$G$20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1" i="1" l="1"/>
  <c r="C42" i="1" s="1"/>
  <c r="C37" i="1"/>
  <c r="F13" i="1"/>
  <c r="C13" i="1"/>
  <c r="E7" i="1"/>
  <c r="E10" i="1"/>
  <c r="E3" i="1"/>
  <c r="E11" i="1"/>
  <c r="E5" i="1"/>
  <c r="E9" i="1"/>
  <c r="E12" i="1"/>
  <c r="E8" i="1"/>
  <c r="E4" i="1"/>
  <c r="E6" i="1"/>
  <c r="C38" i="1" l="1"/>
  <c r="C39" i="1"/>
  <c r="E13" i="1"/>
  <c r="G13" i="1" s="1"/>
  <c r="C43" i="1" l="1"/>
  <c r="G9" i="1"/>
  <c r="G11" i="1"/>
  <c r="G8" i="1"/>
  <c r="G10" i="1"/>
  <c r="G12" i="1"/>
  <c r="G7" i="1"/>
  <c r="G3" i="1"/>
  <c r="H3" i="1" s="1"/>
  <c r="G4" i="1"/>
  <c r="H4" i="1" s="1"/>
  <c r="G5" i="1"/>
  <c r="G6" i="1"/>
  <c r="H5" i="1" l="1"/>
  <c r="H6" i="1" s="1"/>
  <c r="H7" i="1"/>
  <c r="H8" i="1" s="1"/>
  <c r="H9" i="1" s="1"/>
  <c r="H10" i="1" s="1"/>
  <c r="H11" i="1" s="1"/>
  <c r="H12" i="1" s="1"/>
  <c r="H13" i="1" s="1"/>
</calcChain>
</file>

<file path=xl/sharedStrings.xml><?xml version="1.0" encoding="utf-8"?>
<sst xmlns="http://schemas.openxmlformats.org/spreadsheetml/2006/main" count="22" uniqueCount="22">
  <si>
    <t>código</t>
  </si>
  <si>
    <t>Demanda anual</t>
  </si>
  <si>
    <t>Valor artículo</t>
  </si>
  <si>
    <t>% consumo total</t>
  </si>
  <si>
    <t>Totales</t>
  </si>
  <si>
    <t>consumo anual</t>
  </si>
  <si>
    <t>%Acumulado</t>
  </si>
  <si>
    <t>Participación%</t>
  </si>
  <si>
    <t>zona</t>
  </si>
  <si>
    <t>A</t>
  </si>
  <si>
    <t>C</t>
  </si>
  <si>
    <t>B</t>
  </si>
  <si>
    <t>S=</t>
  </si>
  <si>
    <t>Ca=</t>
  </si>
  <si>
    <t>P=</t>
  </si>
  <si>
    <t>CAd=</t>
  </si>
  <si>
    <t>CP=</t>
  </si>
  <si>
    <t>Pedidos/año=</t>
  </si>
  <si>
    <t>CT=</t>
  </si>
  <si>
    <t>CA=</t>
  </si>
  <si>
    <t>C; UNIDADES=</t>
  </si>
  <si>
    <t>Q; UNIDADES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</si>
</sst>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1" xfId="0" applyBorder="1" applyAlignment="1"/>
    <xf numFmtId="10" fontId="0" fillId="3" borderId="2" xfId="2" applyNumberFormat="1" applyFont="1" applyFill="1" applyBorder="1" applyAlignment="1">
      <alignment horizontal="center" vertical="center"/>
    </xf>
    <xf numFmtId="0" fontId="0" fillId="0" borderId="0" xfId="0" applyBorder="1" applyAlignment="1"/>
    <xf numFmtId="0" fontId="0" fillId="3" borderId="2" xfId="0" applyFill="1" applyBorder="1" applyAlignment="1">
      <alignment horizontal="center"/>
    </xf>
    <xf numFmtId="10" fontId="0" fillId="3" borderId="2" xfId="2" applyNumberFormat="1" applyFont="1" applyFill="1" applyBorder="1" applyAlignment="1">
      <alignment horizontal="center"/>
    </xf>
    <xf numFmtId="10" fontId="0" fillId="3" borderId="2" xfId="1" applyNumberFormat="1" applyFont="1" applyFill="1" applyBorder="1" applyAlignment="1">
      <alignment horizontal="center"/>
    </xf>
    <xf numFmtId="0" fontId="0" fillId="0" borderId="0" xfId="0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3" borderId="6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10" fontId="0" fillId="4" borderId="9" xfId="2" applyNumberFormat="1" applyFont="1" applyFill="1" applyBorder="1" applyAlignment="1">
      <alignment horizontal="center" vertical="center"/>
    </xf>
    <xf numFmtId="10" fontId="0" fillId="4" borderId="9" xfId="0" applyNumberFormat="1" applyFill="1" applyBorder="1" applyAlignment="1">
      <alignment horizontal="center"/>
    </xf>
    <xf numFmtId="6" fontId="0" fillId="0" borderId="0" xfId="0" applyNumberFormat="1"/>
    <xf numFmtId="0" fontId="0" fillId="5" borderId="0" xfId="0" applyFill="1"/>
    <xf numFmtId="8" fontId="0" fillId="5" borderId="0" xfId="0" applyNumberFormat="1" applyFill="1"/>
    <xf numFmtId="0" fontId="0" fillId="6" borderId="0" xfId="0" applyFill="1"/>
    <xf numFmtId="8" fontId="0" fillId="6" borderId="0" xfId="0" applyNumberFormat="1" applyFill="1"/>
    <xf numFmtId="0" fontId="2" fillId="0" borderId="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Hoja1!$H$2</c:f>
              <c:strCache>
                <c:ptCount val="1"/>
                <c:pt idx="0">
                  <c:v>%Acumulado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Hoja1!$H$3:$H$13</c:f>
              <c:numCache>
                <c:formatCode>0.00%</c:formatCode>
                <c:ptCount val="11"/>
                <c:pt idx="0">
                  <c:v>0.39751100242451143</c:v>
                </c:pt>
                <c:pt idx="1">
                  <c:v>0.73669135843826283</c:v>
                </c:pt>
                <c:pt idx="2">
                  <c:v>0.84012042996344383</c:v>
                </c:pt>
                <c:pt idx="3">
                  <c:v>0.90293160700302744</c:v>
                </c:pt>
                <c:pt idx="4">
                  <c:v>0.95665442546616353</c:v>
                </c:pt>
                <c:pt idx="5">
                  <c:v>0.98785608703116679</c:v>
                </c:pt>
                <c:pt idx="6">
                  <c:v>0.99404612852841778</c:v>
                </c:pt>
                <c:pt idx="7">
                  <c:v>0.99739605797052888</c:v>
                </c:pt>
                <c:pt idx="8">
                  <c:v>0.99911813107436409</c:v>
                </c:pt>
                <c:pt idx="9">
                  <c:v>0.99999999999999989</c:v>
                </c:pt>
                <c:pt idx="10">
                  <c:v>0.99999999999999989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44-44D4-BD1A-D6EE1E0E28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7856447"/>
        <c:axId val="857856863"/>
      </c:lineChart>
      <c:catAx>
        <c:axId val="8578564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57856863"/>
        <c:crosses val="autoZero"/>
        <c:auto val="1"/>
        <c:lblAlgn val="ctr"/>
        <c:lblOffset val="100"/>
        <c:noMultiLvlLbl val="0"/>
      </c:catAx>
      <c:valAx>
        <c:axId val="8578568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578564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14</xdr:row>
      <xdr:rowOff>72390</xdr:rowOff>
    </xdr:from>
    <xdr:to>
      <xdr:col>6</xdr:col>
      <xdr:colOff>259080</xdr:colOff>
      <xdr:row>29</xdr:row>
      <xdr:rowOff>72390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3CDAE0F3-2D2C-467F-9351-97B10E8B4B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230146</xdr:colOff>
      <xdr:row>0</xdr:row>
      <xdr:rowOff>22860</xdr:rowOff>
    </xdr:from>
    <xdr:to>
      <xdr:col>16</xdr:col>
      <xdr:colOff>157003</xdr:colOff>
      <xdr:row>27</xdr:row>
      <xdr:rowOff>175800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3421A2E3-90FF-45B1-A90F-99519F29F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993146" y="22860"/>
          <a:ext cx="5474217" cy="5105940"/>
        </a:xfrm>
        <a:prstGeom prst="rect">
          <a:avLst/>
        </a:prstGeom>
      </xdr:spPr>
    </xdr:pic>
    <xdr:clientData/>
  </xdr:twoCellAnchor>
  <xdr:oneCellAnchor>
    <xdr:from>
      <xdr:col>7</xdr:col>
      <xdr:colOff>243840</xdr:colOff>
      <xdr:row>28</xdr:row>
      <xdr:rowOff>41910</xdr:rowOff>
    </xdr:from>
    <xdr:ext cx="65" cy="172227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8C7B76A0-8907-4896-9E01-B2C748AF627F}"/>
            </a:ext>
          </a:extLst>
        </xdr:cNvPr>
        <xdr:cNvSpPr txBox="1"/>
      </xdr:nvSpPr>
      <xdr:spPr>
        <a:xfrm>
          <a:off x="7421880" y="517779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243840</xdr:colOff>
      <xdr:row>28</xdr:row>
      <xdr:rowOff>41910</xdr:rowOff>
    </xdr:from>
    <xdr:ext cx="65" cy="172227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4C41E234-4E64-404C-B76E-13CCD2E6A723}"/>
            </a:ext>
          </a:extLst>
        </xdr:cNvPr>
        <xdr:cNvSpPr txBox="1"/>
      </xdr:nvSpPr>
      <xdr:spPr>
        <a:xfrm>
          <a:off x="7421880" y="517779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243840</xdr:colOff>
      <xdr:row>28</xdr:row>
      <xdr:rowOff>179070</xdr:rowOff>
    </xdr:from>
    <xdr:ext cx="65" cy="172227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B698EFA7-602B-422C-BD39-2716E875E6B7}"/>
            </a:ext>
          </a:extLst>
        </xdr:cNvPr>
        <xdr:cNvSpPr txBox="1"/>
      </xdr:nvSpPr>
      <xdr:spPr>
        <a:xfrm>
          <a:off x="7421880" y="5314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11</xdr:col>
      <xdr:colOff>586740</xdr:colOff>
      <xdr:row>32</xdr:row>
      <xdr:rowOff>68580</xdr:rowOff>
    </xdr:from>
    <xdr:ext cx="1219200" cy="198897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1C2AD5E-8D8E-4A0F-A739-279F9350B5AC}"/>
            </a:ext>
          </a:extLst>
        </xdr:cNvPr>
        <xdr:cNvSpPr txBox="1"/>
      </xdr:nvSpPr>
      <xdr:spPr>
        <a:xfrm>
          <a:off x="10934700" y="5935980"/>
          <a:ext cx="1219200" cy="1988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s-ES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11F4B-2982-4DE8-894E-8291FB1C0772}">
  <dimension ref="A1:J43"/>
  <sheetViews>
    <sheetView tabSelected="1" topLeftCell="A28" workbookViewId="0">
      <selection activeCell="C38" sqref="C38"/>
    </sheetView>
  </sheetViews>
  <sheetFormatPr baseColWidth="10" defaultRowHeight="14.4" x14ac:dyDescent="0.3"/>
  <cols>
    <col min="2" max="2" width="12.33203125" customWidth="1"/>
    <col min="3" max="4" width="16.77734375" customWidth="1"/>
    <col min="5" max="5" width="16.5546875" customWidth="1"/>
    <col min="6" max="6" width="14.44140625" customWidth="1"/>
    <col min="7" max="7" width="17.21875" customWidth="1"/>
  </cols>
  <sheetData>
    <row r="1" spans="1:10" ht="15" thickBot="1" x14ac:dyDescent="0.35">
      <c r="A1" s="1"/>
      <c r="B1" s="3"/>
      <c r="C1" s="3"/>
      <c r="D1" s="3"/>
      <c r="E1" s="3"/>
      <c r="F1" s="3"/>
    </row>
    <row r="2" spans="1:10" x14ac:dyDescent="0.3">
      <c r="B2" s="8" t="s">
        <v>0</v>
      </c>
      <c r="C2" s="9" t="s">
        <v>1</v>
      </c>
      <c r="D2" s="9" t="s">
        <v>7</v>
      </c>
      <c r="E2" s="9" t="s">
        <v>5</v>
      </c>
      <c r="F2" s="9" t="s">
        <v>2</v>
      </c>
      <c r="G2" s="9" t="s">
        <v>3</v>
      </c>
      <c r="H2" s="9" t="s">
        <v>6</v>
      </c>
      <c r="I2" s="10" t="s">
        <v>8</v>
      </c>
      <c r="J2" s="7"/>
    </row>
    <row r="3" spans="1:10" x14ac:dyDescent="0.3">
      <c r="B3" s="11">
        <v>3</v>
      </c>
      <c r="C3" s="4">
        <v>220</v>
      </c>
      <c r="D3" s="4">
        <v>10</v>
      </c>
      <c r="E3" s="4">
        <f t="shared" ref="E3:E12" si="0">C3*F3</f>
        <v>949300000</v>
      </c>
      <c r="F3" s="4">
        <v>4315000</v>
      </c>
      <c r="G3" s="2">
        <f t="shared" ref="G3:G13" si="1">E3/$E$13</f>
        <v>0.39751100242451143</v>
      </c>
      <c r="H3" s="5">
        <f>G3</f>
        <v>0.39751100242451143</v>
      </c>
      <c r="I3" s="21" t="s">
        <v>9</v>
      </c>
    </row>
    <row r="4" spans="1:10" x14ac:dyDescent="0.3">
      <c r="B4" s="11">
        <v>9</v>
      </c>
      <c r="C4" s="4">
        <v>675</v>
      </c>
      <c r="D4" s="4">
        <v>10</v>
      </c>
      <c r="E4" s="4">
        <f t="shared" si="0"/>
        <v>810000000</v>
      </c>
      <c r="F4" s="4">
        <v>1200000</v>
      </c>
      <c r="G4" s="2">
        <f t="shared" si="1"/>
        <v>0.33918035601375146</v>
      </c>
      <c r="H4" s="6">
        <f>G4+H3</f>
        <v>0.73669135843826283</v>
      </c>
      <c r="I4" s="22"/>
    </row>
    <row r="5" spans="1:10" x14ac:dyDescent="0.3">
      <c r="B5" s="11">
        <v>5</v>
      </c>
      <c r="C5" s="4">
        <v>260</v>
      </c>
      <c r="D5" s="4">
        <v>10</v>
      </c>
      <c r="E5" s="4">
        <f t="shared" si="0"/>
        <v>247000000</v>
      </c>
      <c r="F5" s="4">
        <v>950000</v>
      </c>
      <c r="G5" s="2">
        <f t="shared" si="1"/>
        <v>0.10342907152518101</v>
      </c>
      <c r="H5" s="5">
        <f>G5+H4</f>
        <v>0.84012042996344383</v>
      </c>
      <c r="I5" s="23" t="s">
        <v>11</v>
      </c>
    </row>
    <row r="6" spans="1:10" x14ac:dyDescent="0.3">
      <c r="B6" s="11">
        <v>1</v>
      </c>
      <c r="C6" s="4">
        <v>40</v>
      </c>
      <c r="D6" s="4">
        <v>10</v>
      </c>
      <c r="E6" s="4">
        <f t="shared" si="0"/>
        <v>150000000</v>
      </c>
      <c r="F6" s="4">
        <v>3750000</v>
      </c>
      <c r="G6" s="2">
        <f t="shared" si="1"/>
        <v>6.281117703958361E-2</v>
      </c>
      <c r="H6" s="5">
        <f>H5+G6</f>
        <v>0.90293160700302744</v>
      </c>
      <c r="I6" s="24"/>
    </row>
    <row r="7" spans="1:10" x14ac:dyDescent="0.3">
      <c r="B7" s="11">
        <v>10</v>
      </c>
      <c r="C7" s="4">
        <v>812</v>
      </c>
      <c r="D7" s="4">
        <v>10</v>
      </c>
      <c r="E7" s="4">
        <f t="shared" si="0"/>
        <v>128296000</v>
      </c>
      <c r="F7" s="4">
        <v>158000</v>
      </c>
      <c r="G7" s="2">
        <f t="shared" si="1"/>
        <v>5.3722818463136118E-2</v>
      </c>
      <c r="H7" s="5">
        <f t="shared" ref="H7:H12" si="2">G7+H6</f>
        <v>0.95665442546616353</v>
      </c>
      <c r="I7" s="22"/>
    </row>
    <row r="8" spans="1:10" x14ac:dyDescent="0.3">
      <c r="B8" s="11">
        <v>8</v>
      </c>
      <c r="C8" s="4">
        <v>538</v>
      </c>
      <c r="D8" s="4">
        <v>10</v>
      </c>
      <c r="E8" s="4">
        <f t="shared" si="0"/>
        <v>74513000</v>
      </c>
      <c r="F8" s="4">
        <v>138500</v>
      </c>
      <c r="G8" s="2">
        <f t="shared" si="1"/>
        <v>3.1201661565003286E-2</v>
      </c>
      <c r="H8" s="6">
        <f t="shared" si="2"/>
        <v>0.98785608703116679</v>
      </c>
      <c r="I8" s="21" t="s">
        <v>10</v>
      </c>
    </row>
    <row r="9" spans="1:10" x14ac:dyDescent="0.3">
      <c r="B9" s="11">
        <v>6</v>
      </c>
      <c r="C9" s="4">
        <v>365</v>
      </c>
      <c r="D9" s="4">
        <v>10</v>
      </c>
      <c r="E9" s="4">
        <f t="shared" si="0"/>
        <v>14782500</v>
      </c>
      <c r="F9" s="4">
        <v>40500</v>
      </c>
      <c r="G9" s="2">
        <f t="shared" si="1"/>
        <v>6.1900414972509638E-3</v>
      </c>
      <c r="H9" s="5">
        <f t="shared" si="2"/>
        <v>0.99404612852841778</v>
      </c>
      <c r="I9" s="24"/>
    </row>
    <row r="10" spans="1:10" x14ac:dyDescent="0.3">
      <c r="B10" s="11">
        <v>2</v>
      </c>
      <c r="C10" s="4">
        <v>200</v>
      </c>
      <c r="D10" s="4">
        <v>10</v>
      </c>
      <c r="E10" s="4">
        <f t="shared" si="0"/>
        <v>8000000</v>
      </c>
      <c r="F10" s="4">
        <v>40000</v>
      </c>
      <c r="G10" s="2">
        <f t="shared" si="1"/>
        <v>3.3499294421111257E-3</v>
      </c>
      <c r="H10" s="5">
        <f t="shared" si="2"/>
        <v>0.99739605797052888</v>
      </c>
      <c r="I10" s="24"/>
    </row>
    <row r="11" spans="1:10" x14ac:dyDescent="0.3">
      <c r="B11" s="11">
        <v>4</v>
      </c>
      <c r="C11" s="4">
        <v>235</v>
      </c>
      <c r="D11" s="4">
        <v>10</v>
      </c>
      <c r="E11" s="4">
        <f t="shared" si="0"/>
        <v>4112500</v>
      </c>
      <c r="F11" s="4">
        <v>17500</v>
      </c>
      <c r="G11" s="2">
        <f t="shared" si="1"/>
        <v>1.7220731038352505E-3</v>
      </c>
      <c r="H11" s="5">
        <f t="shared" si="2"/>
        <v>0.99911813107436409</v>
      </c>
      <c r="I11" s="24"/>
    </row>
    <row r="12" spans="1:10" x14ac:dyDescent="0.3">
      <c r="B12" s="11">
        <v>7</v>
      </c>
      <c r="C12" s="4">
        <v>405</v>
      </c>
      <c r="D12" s="4">
        <v>10</v>
      </c>
      <c r="E12" s="4">
        <f t="shared" si="0"/>
        <v>2106000</v>
      </c>
      <c r="F12" s="4">
        <v>5200</v>
      </c>
      <c r="G12" s="2">
        <f t="shared" si="1"/>
        <v>8.8186892563575376E-4</v>
      </c>
      <c r="H12" s="6">
        <f t="shared" si="2"/>
        <v>0.99999999999999989</v>
      </c>
      <c r="I12" s="24"/>
    </row>
    <row r="13" spans="1:10" ht="15" thickBot="1" x14ac:dyDescent="0.35">
      <c r="B13" s="12" t="s">
        <v>4</v>
      </c>
      <c r="C13" s="13">
        <f>SUM(C3:C12)</f>
        <v>3750</v>
      </c>
      <c r="D13" s="13">
        <v>10</v>
      </c>
      <c r="E13" s="13">
        <f>SUM(E3:E12)</f>
        <v>2388110000</v>
      </c>
      <c r="F13" s="13">
        <f>SUM(F3:F12)</f>
        <v>10614700</v>
      </c>
      <c r="G13" s="14">
        <f t="shared" si="1"/>
        <v>1</v>
      </c>
      <c r="H13" s="15">
        <f>H12</f>
        <v>0.99999999999999989</v>
      </c>
      <c r="I13" s="25"/>
    </row>
    <row r="26" spans="2:5" x14ac:dyDescent="0.3">
      <c r="B26" s="16"/>
    </row>
    <row r="31" spans="2:5" x14ac:dyDescent="0.3">
      <c r="E31">
        <v>7</v>
      </c>
    </row>
    <row r="33" spans="2:3" x14ac:dyDescent="0.3">
      <c r="B33" s="17" t="s">
        <v>12</v>
      </c>
      <c r="C33" s="18">
        <v>20</v>
      </c>
    </row>
    <row r="34" spans="2:3" x14ac:dyDescent="0.3">
      <c r="B34" s="17" t="s">
        <v>20</v>
      </c>
      <c r="C34" s="17">
        <v>50000</v>
      </c>
    </row>
    <row r="35" spans="2:3" x14ac:dyDescent="0.3">
      <c r="B35" s="17" t="s">
        <v>13</v>
      </c>
      <c r="C35" s="18">
        <v>0.5</v>
      </c>
    </row>
    <row r="36" spans="2:3" x14ac:dyDescent="0.3">
      <c r="B36" s="17" t="s">
        <v>14</v>
      </c>
      <c r="C36" s="18">
        <v>10</v>
      </c>
    </row>
    <row r="37" spans="2:3" x14ac:dyDescent="0.3">
      <c r="B37" s="17" t="s">
        <v>15</v>
      </c>
      <c r="C37" s="18">
        <f>C34*C36</f>
        <v>500000</v>
      </c>
    </row>
    <row r="38" spans="2:3" x14ac:dyDescent="0.3">
      <c r="B38" s="17" t="s">
        <v>16</v>
      </c>
      <c r="C38" s="18">
        <f>C33*(C34/C41)</f>
        <v>500</v>
      </c>
    </row>
    <row r="39" spans="2:3" x14ac:dyDescent="0.3">
      <c r="B39" s="17" t="s">
        <v>19</v>
      </c>
      <c r="C39" s="18">
        <f>C35*(C41/2)</f>
        <v>500</v>
      </c>
    </row>
    <row r="41" spans="2:3" x14ac:dyDescent="0.3">
      <c r="B41" s="19" t="s">
        <v>21</v>
      </c>
      <c r="C41" s="19">
        <f>SQRT((2*C33*C34)/C35)</f>
        <v>2000</v>
      </c>
    </row>
    <row r="42" spans="2:3" x14ac:dyDescent="0.3">
      <c r="B42" s="19" t="s">
        <v>17</v>
      </c>
      <c r="C42" s="19">
        <f>C34/C41</f>
        <v>25</v>
      </c>
    </row>
    <row r="43" spans="2:3" x14ac:dyDescent="0.3">
      <c r="B43" s="19" t="s">
        <v>18</v>
      </c>
      <c r="C43" s="20">
        <f>C37+C38+C39</f>
        <v>501000</v>
      </c>
    </row>
  </sheetData>
  <autoFilter ref="B2:G13" xr:uid="{1CA11F4B-2982-4DE8-894E-8291FB1C0772}">
    <sortState xmlns:xlrd2="http://schemas.microsoft.com/office/spreadsheetml/2017/richdata2" ref="B3:G13">
      <sortCondition descending="1" ref="G2:G13"/>
    </sortState>
  </autoFilter>
  <mergeCells count="3">
    <mergeCell ref="I3:I4"/>
    <mergeCell ref="I5:I7"/>
    <mergeCell ref="I8:I13"/>
  </mergeCells>
  <conditionalFormatting sqref="G3:H13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{9FFC134C-9592-4A65-8923-2988CE9A9281}</x14:id>
        </ext>
      </extLst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FFC134C-9592-4A65-8923-2988CE9A928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G3:H13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 de mier revilla</dc:creator>
  <cp:lastModifiedBy>alfonso de mier revilla</cp:lastModifiedBy>
  <dcterms:created xsi:type="dcterms:W3CDTF">2022-01-17T10:18:20Z</dcterms:created>
  <dcterms:modified xsi:type="dcterms:W3CDTF">2022-01-19T17:45:03Z</dcterms:modified>
</cp:coreProperties>
</file>